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lRoux\OneDrive - Premier FMCG (PTY) Ltd\Documents\01 - Premier IT GCRS (working)\00_Product Manager-BS\Food Services\"/>
    </mc:Choice>
  </mc:AlternateContent>
  <xr:revisionPtr revIDLastSave="0" documentId="13_ncr:101_{8462DDFE-8C2C-4B14-A44A-AC5D7C06C34E}" xr6:coauthVersionLast="47" xr6:coauthVersionMax="47" xr10:uidLastSave="{00000000-0000-0000-0000-000000000000}"/>
  <bookViews>
    <workbookView xWindow="28680" yWindow="-120" windowWidth="51840" windowHeight="21120" xr2:uid="{28334A94-F91E-4A74-B8F3-D2836284961A}"/>
  </bookViews>
  <sheets>
    <sheet name="Snowflake - Scone (Oil &amp; Egg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3" i="1"/>
  <c r="D22" i="1"/>
  <c r="D21" i="1"/>
  <c r="D24" i="1" s="1"/>
  <c r="I20" i="1" s="1"/>
  <c r="E20" i="1"/>
  <c r="I21" i="1" l="1"/>
  <c r="I22" i="1"/>
  <c r="I23" i="1" l="1"/>
  <c r="I26" i="1" s="1"/>
  <c r="I25" i="1"/>
</calcChain>
</file>

<file path=xl/sharedStrings.xml><?xml version="1.0" encoding="utf-8"?>
<sst xmlns="http://schemas.openxmlformats.org/spreadsheetml/2006/main" count="18" uniqueCount="18">
  <si>
    <t xml:space="preserve">Snowflake Scone (Oil &amp; Egg) Yield Calculator </t>
  </si>
  <si>
    <t>Ingredients</t>
  </si>
  <si>
    <t>Kg</t>
  </si>
  <si>
    <t>Cost (R)</t>
  </si>
  <si>
    <t>Size of each scone cut from dough (in grams)</t>
  </si>
  <si>
    <t>Entry Field</t>
  </si>
  <si>
    <t>Snowflake Scone Mix</t>
  </si>
  <si>
    <t>Total Scones</t>
  </si>
  <si>
    <t>Sunflower Oil</t>
  </si>
  <si>
    <t>Total Dozens</t>
  </si>
  <si>
    <t>Egg</t>
  </si>
  <si>
    <t>Cost Per Single Scone</t>
  </si>
  <si>
    <t>Water</t>
  </si>
  <si>
    <t>Cost Per Dozen</t>
  </si>
  <si>
    <t>Total Weight</t>
  </si>
  <si>
    <t>Desired Gross Profit %</t>
  </si>
  <si>
    <t>Recommended Selling Price Per Scone</t>
  </si>
  <si>
    <t>Recommended Selling Price Per Dozen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</si>
</sst>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g&quot;"/>
    <numFmt numFmtId="165" formatCode="0.0"/>
    <numFmt numFmtId="166" formatCode="&quot;R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Open Sans"/>
    </font>
    <font>
      <b/>
      <sz val="18"/>
      <color rgb="FF00667C"/>
      <name val="Open Sans"/>
    </font>
    <font>
      <b/>
      <sz val="11"/>
      <color theme="0"/>
      <name val="Open Sans"/>
    </font>
    <font>
      <sz val="11"/>
      <color theme="0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rgb="FF00667C"/>
      </left>
      <right/>
      <top style="medium">
        <color rgb="FF00667C"/>
      </top>
      <bottom/>
      <diagonal/>
    </border>
    <border>
      <left/>
      <right/>
      <top style="medium">
        <color rgb="FF00667C"/>
      </top>
      <bottom/>
      <diagonal/>
    </border>
    <border>
      <left/>
      <right style="medium">
        <color rgb="FF00667C"/>
      </right>
      <top style="medium">
        <color rgb="FF00667C"/>
      </top>
      <bottom/>
      <diagonal/>
    </border>
    <border>
      <left style="medium">
        <color rgb="FF00667C"/>
      </left>
      <right/>
      <top/>
      <bottom/>
      <diagonal/>
    </border>
    <border>
      <left/>
      <right style="medium">
        <color rgb="FF00667C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medium">
        <color rgb="FF00667C"/>
      </left>
      <right/>
      <top/>
      <bottom style="medium">
        <color rgb="FF00667C"/>
      </bottom>
      <diagonal/>
    </border>
    <border>
      <left/>
      <right/>
      <top/>
      <bottom style="medium">
        <color rgb="FF00667C"/>
      </bottom>
      <diagonal/>
    </border>
    <border>
      <left/>
      <right style="medium">
        <color rgb="FF00667C"/>
      </right>
      <top/>
      <bottom style="medium">
        <color rgb="FF00667C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4" fillId="2" borderId="0" xfId="0" applyFont="1" applyFill="1"/>
    <xf numFmtId="0" fontId="2" fillId="0" borderId="6" xfId="0" applyFont="1" applyBorder="1"/>
    <xf numFmtId="1" fontId="2" fillId="0" borderId="6" xfId="0" applyNumberFormat="1" applyFont="1" applyBorder="1"/>
    <xf numFmtId="165" fontId="2" fillId="0" borderId="6" xfId="0" applyNumberFormat="1" applyFont="1" applyBorder="1"/>
    <xf numFmtId="166" fontId="2" fillId="0" borderId="6" xfId="0" applyNumberFormat="1" applyFont="1" applyBorder="1"/>
    <xf numFmtId="2" fontId="2" fillId="0" borderId="6" xfId="0" applyNumberFormat="1" applyFont="1" applyBorder="1"/>
    <xf numFmtId="0" fontId="4" fillId="2" borderId="7" xfId="0" applyFont="1" applyFill="1" applyBorder="1"/>
    <xf numFmtId="2" fontId="4" fillId="2" borderId="7" xfId="0" applyNumberFormat="1" applyFont="1" applyFill="1" applyBorder="1"/>
    <xf numFmtId="166" fontId="2" fillId="0" borderId="6" xfId="1" applyNumberFormat="1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166" fontId="2" fillId="0" borderId="0" xfId="0" applyNumberFormat="1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165" fontId="5" fillId="3" borderId="6" xfId="0" applyNumberFormat="1" applyFont="1" applyFill="1" applyBorder="1" applyProtection="1">
      <protection locked="0"/>
    </xf>
    <xf numFmtId="2" fontId="5" fillId="3" borderId="6" xfId="0" applyNumberFormat="1" applyFont="1" applyFill="1" applyBorder="1" applyProtection="1">
      <protection locked="0"/>
    </xf>
    <xf numFmtId="164" fontId="5" fillId="3" borderId="6" xfId="0" applyNumberFormat="1" applyFont="1" applyFill="1" applyBorder="1" applyProtection="1">
      <protection locked="0"/>
    </xf>
    <xf numFmtId="9" fontId="5" fillId="3" borderId="6" xfId="1" applyFont="1" applyFill="1" applyBorder="1" applyProtection="1">
      <protection locked="0"/>
    </xf>
  </cellXfs>
  <cellStyles count="2">
    <cellStyle name="Normal" xfId="0" builtinId="0"/>
    <cellStyle name="Percent" xfId="1" builtinId="5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scheme val="none"/>
      </font>
      <numFmt numFmtId="2" formatCode="0.00"/>
      <fill>
        <patternFill patternType="solid">
          <fgColor indexed="64"/>
          <bgColor rgb="FF006666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scheme val="none"/>
      </font>
      <numFmt numFmtId="2" formatCode="0.00"/>
      <fill>
        <patternFill patternType="solid">
          <fgColor indexed="64"/>
          <bgColor rgb="FF006666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scheme val="none"/>
      </font>
      <fill>
        <patternFill patternType="solid">
          <fgColor indexed="64"/>
          <bgColor rgb="FF006666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Open Sans"/>
        <scheme val="none"/>
      </font>
      <numFmt numFmtId="2" formatCode="0.00"/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sz val="11"/>
        <name val="Open Sans"/>
        <scheme val="none"/>
      </font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Open Sans"/>
        <scheme val="none"/>
      </font>
      <fill>
        <patternFill patternType="solid">
          <fgColor indexed="64"/>
          <bgColor rgb="FF006666"/>
        </patternFill>
      </fill>
    </dxf>
    <dxf>
      <font>
        <strike val="0"/>
        <outline val="0"/>
        <shadow val="0"/>
        <u val="none"/>
        <vertAlign val="baseline"/>
        <sz val="11"/>
        <name val="Open Sans"/>
        <scheme val="none"/>
      </font>
    </dxf>
    <dxf>
      <font>
        <b/>
        <strike val="0"/>
        <outline val="0"/>
        <shadow val="0"/>
        <u val="none"/>
        <vertAlign val="baseline"/>
        <sz val="11"/>
        <color theme="0"/>
        <name val="Open Sans"/>
        <scheme val="none"/>
      </font>
      <fill>
        <patternFill patternType="solid">
          <fgColor indexed="64"/>
          <bgColor rgb="FF0066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2</xdr:row>
      <xdr:rowOff>228600</xdr:rowOff>
    </xdr:from>
    <xdr:to>
      <xdr:col>11</xdr:col>
      <xdr:colOff>447674</xdr:colOff>
      <xdr:row>15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7CB747-3EF3-4958-ADB4-2899B30A1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1038225"/>
          <a:ext cx="9858374" cy="2876550"/>
        </a:xfrm>
        <a:prstGeom prst="roundRect">
          <a:avLst>
            <a:gd name="adj" fmla="val 2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9</xdr:col>
      <xdr:colOff>400050</xdr:colOff>
      <xdr:row>1</xdr:row>
      <xdr:rowOff>152400</xdr:rowOff>
    </xdr:from>
    <xdr:to>
      <xdr:col>12</xdr:col>
      <xdr:colOff>239235</xdr:colOff>
      <xdr:row>2</xdr:row>
      <xdr:rowOff>67661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8ADA58-9DF8-4ACD-86D0-C92665D61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400050"/>
          <a:ext cx="1267935" cy="47723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4FFA3C-F3C2-4D03-8717-8FCE53A2A01B}" name="Table1454678" displayName="Table1454678" ref="C19:E24" totalsRowCount="1" headerRowDxfId="7" dataDxfId="6" totalsRowDxfId="5">
  <tableColumns count="3">
    <tableColumn id="1" xr3:uid="{066626A0-1E6D-4D46-935E-72C9123D8E35}" name="Ingredients" totalsRowLabel="Total Weight" totalsRowDxfId="2"/>
    <tableColumn id="2" xr3:uid="{D9FC7AD0-98A4-4BC4-B361-2DC4D42951DE}" name="Kg" totalsRowFunction="sum" dataDxfId="4" totalsRowDxfId="1"/>
    <tableColumn id="3" xr3:uid="{5C82E98A-2905-402D-8AA4-8A828CD4C42F}" name="Cost (R)" totalsRowFunction="sum" dataDxfId="3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6A2C0-06EB-464A-8DDD-8C9FC1F77E7C}">
  <sheetPr>
    <tabColor rgb="FFEF3F21"/>
  </sheetPr>
  <dimension ref="B1:N33"/>
  <sheetViews>
    <sheetView showGridLines="0" tabSelected="1" workbookViewId="0">
      <selection activeCell="K24" sqref="K24"/>
    </sheetView>
  </sheetViews>
  <sheetFormatPr defaultRowHeight="18.75" x14ac:dyDescent="0.4"/>
  <cols>
    <col min="1" max="1" width="5.85546875" style="1" customWidth="1"/>
    <col min="2" max="2" width="9.140625" style="1"/>
    <col min="3" max="3" width="24.5703125" style="1" bestFit="1" customWidth="1"/>
    <col min="4" max="4" width="8.42578125" style="1" customWidth="1"/>
    <col min="5" max="5" width="9.7109375" style="1" customWidth="1"/>
    <col min="6" max="7" width="9.140625" style="1"/>
    <col min="8" max="8" width="46.5703125" style="1" bestFit="1" customWidth="1"/>
    <col min="9" max="9" width="16" style="1" customWidth="1"/>
    <col min="10" max="10" width="5" style="1" customWidth="1"/>
    <col min="11" max="12" width="7.7109375" style="1" customWidth="1"/>
    <col min="13" max="13" width="4.28515625" style="1" customWidth="1"/>
    <col min="14" max="14" width="4.7109375" style="1" customWidth="1"/>
    <col min="15" max="16384" width="9.140625" style="1"/>
  </cols>
  <sheetData>
    <row r="1" spans="2:14" ht="19.5" thickBot="1" x14ac:dyDescent="0.45"/>
    <row r="2" spans="2:14" ht="44.25" customHeight="1" x14ac:dyDescent="0.4">
      <c r="B2" s="19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  <c r="N2" s="2"/>
    </row>
    <row r="3" spans="2:14" x14ac:dyDescent="0.4">
      <c r="B3" s="3"/>
      <c r="M3" s="4"/>
    </row>
    <row r="4" spans="2:14" x14ac:dyDescent="0.4">
      <c r="B4" s="3"/>
      <c r="M4" s="4"/>
    </row>
    <row r="5" spans="2:14" x14ac:dyDescent="0.4">
      <c r="B5" s="3"/>
      <c r="M5" s="4"/>
    </row>
    <row r="6" spans="2:14" x14ac:dyDescent="0.4">
      <c r="B6" s="3"/>
      <c r="M6" s="4"/>
    </row>
    <row r="7" spans="2:14" x14ac:dyDescent="0.4">
      <c r="B7" s="3"/>
      <c r="M7" s="4"/>
    </row>
    <row r="8" spans="2:14" x14ac:dyDescent="0.4">
      <c r="B8" s="3"/>
      <c r="M8" s="4"/>
    </row>
    <row r="9" spans="2:14" x14ac:dyDescent="0.4">
      <c r="B9" s="3"/>
      <c r="M9" s="4"/>
    </row>
    <row r="10" spans="2:14" x14ac:dyDescent="0.4">
      <c r="B10" s="3"/>
      <c r="M10" s="4"/>
    </row>
    <row r="11" spans="2:14" x14ac:dyDescent="0.4">
      <c r="B11" s="3"/>
      <c r="M11" s="4"/>
    </row>
    <row r="12" spans="2:14" x14ac:dyDescent="0.4">
      <c r="B12" s="3"/>
      <c r="M12" s="4"/>
    </row>
    <row r="13" spans="2:14" x14ac:dyDescent="0.4">
      <c r="B13" s="3"/>
      <c r="M13" s="4"/>
    </row>
    <row r="14" spans="2:14" x14ac:dyDescent="0.4">
      <c r="B14" s="3"/>
      <c r="M14" s="4"/>
    </row>
    <row r="15" spans="2:14" x14ac:dyDescent="0.4">
      <c r="B15" s="3"/>
      <c r="M15" s="4"/>
    </row>
    <row r="16" spans="2:14" x14ac:dyDescent="0.4">
      <c r="B16" s="3"/>
      <c r="M16" s="4"/>
    </row>
    <row r="17" spans="2:13" x14ac:dyDescent="0.4">
      <c r="B17" s="3"/>
      <c r="M17" s="4"/>
    </row>
    <row r="18" spans="2:13" x14ac:dyDescent="0.4">
      <c r="B18" s="3"/>
      <c r="M18" s="4"/>
    </row>
    <row r="19" spans="2:13" x14ac:dyDescent="0.4">
      <c r="B19" s="3"/>
      <c r="C19" s="5" t="s">
        <v>1</v>
      </c>
      <c r="D19" s="5" t="s">
        <v>2</v>
      </c>
      <c r="E19" s="5" t="s">
        <v>3</v>
      </c>
      <c r="H19" s="6" t="s">
        <v>4</v>
      </c>
      <c r="I19" s="25">
        <v>80</v>
      </c>
      <c r="K19" s="22" t="s">
        <v>5</v>
      </c>
      <c r="L19" s="22"/>
      <c r="M19" s="4"/>
    </row>
    <row r="20" spans="2:13" x14ac:dyDescent="0.4">
      <c r="B20" s="3"/>
      <c r="C20" s="6" t="s">
        <v>6</v>
      </c>
      <c r="D20" s="23">
        <v>4</v>
      </c>
      <c r="E20" s="24">
        <f>293.22/3.125</f>
        <v>93.830400000000012</v>
      </c>
      <c r="H20" s="6" t="s">
        <v>7</v>
      </c>
      <c r="I20" s="7">
        <f>Table1454678[[#Totals],[Kg]]/(I19/1000)</f>
        <v>80.750000000000014</v>
      </c>
      <c r="M20" s="4"/>
    </row>
    <row r="21" spans="2:13" x14ac:dyDescent="0.4">
      <c r="B21" s="3"/>
      <c r="C21" s="6" t="s">
        <v>8</v>
      </c>
      <c r="D21" s="8">
        <f>25%*$D$20</f>
        <v>1</v>
      </c>
      <c r="E21" s="24">
        <v>42.5</v>
      </c>
      <c r="H21" s="6" t="s">
        <v>9</v>
      </c>
      <c r="I21" s="7">
        <f>$I$20/12</f>
        <v>6.7291666666666679</v>
      </c>
      <c r="M21" s="4"/>
    </row>
    <row r="22" spans="2:13" x14ac:dyDescent="0.4">
      <c r="B22" s="3"/>
      <c r="C22" s="6" t="s">
        <v>10</v>
      </c>
      <c r="D22" s="8">
        <f>10%*$D$20</f>
        <v>0.4</v>
      </c>
      <c r="E22" s="24">
        <v>40</v>
      </c>
      <c r="H22" s="6" t="s">
        <v>11</v>
      </c>
      <c r="I22" s="9">
        <f>Table1454678[[#Totals],[Cost (R)]]/$I$20</f>
        <v>2.1836582043343649</v>
      </c>
      <c r="M22" s="4"/>
    </row>
    <row r="23" spans="2:13" x14ac:dyDescent="0.4">
      <c r="B23" s="3"/>
      <c r="C23" s="6" t="s">
        <v>12</v>
      </c>
      <c r="D23" s="8">
        <f>26.5%*$D$20</f>
        <v>1.06</v>
      </c>
      <c r="E23" s="10">
        <v>0</v>
      </c>
      <c r="H23" s="6" t="s">
        <v>13</v>
      </c>
      <c r="I23" s="9">
        <f>I22*12</f>
        <v>26.203898452012378</v>
      </c>
      <c r="M23" s="4"/>
    </row>
    <row r="24" spans="2:13" x14ac:dyDescent="0.4">
      <c r="B24" s="3"/>
      <c r="C24" s="11" t="s">
        <v>14</v>
      </c>
      <c r="D24" s="12">
        <f>SUBTOTAL(109,Table1454678[Kg])</f>
        <v>6.4600000000000009</v>
      </c>
      <c r="E24" s="12">
        <f>SUBTOTAL(109,Table1454678[Cost (R)])</f>
        <v>176.3304</v>
      </c>
      <c r="H24" s="6" t="s">
        <v>15</v>
      </c>
      <c r="I24" s="26">
        <v>0.45</v>
      </c>
      <c r="M24" s="4"/>
    </row>
    <row r="25" spans="2:13" x14ac:dyDescent="0.4">
      <c r="B25" s="3"/>
      <c r="H25" s="6" t="s">
        <v>16</v>
      </c>
      <c r="I25" s="13">
        <f>IF(OR(I22="",I24="",I24&gt;=1),"", ROUND( I22 / (1 - I24), 2 ))</f>
        <v>3.97</v>
      </c>
      <c r="M25" s="4"/>
    </row>
    <row r="26" spans="2:13" x14ac:dyDescent="0.4">
      <c r="B26" s="3"/>
      <c r="H26" s="6" t="s">
        <v>17</v>
      </c>
      <c r="I26" s="9">
        <f>IF(OR(I24="",I24&gt;=1),"",
   IF(I23&lt;&gt;"", ROUND( I23 / (1 - I24), 2),
      IF(I22&lt;&gt;"", ROUND( (I22 * 12) / (1 - I24), 2), "")))</f>
        <v>47.64</v>
      </c>
      <c r="M26" s="4"/>
    </row>
    <row r="27" spans="2:13" ht="19.5" thickBot="1" x14ac:dyDescent="0.45">
      <c r="B27" s="1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6"/>
    </row>
    <row r="30" spans="2:13" x14ac:dyDescent="0.4">
      <c r="J30" s="17"/>
    </row>
    <row r="33" spans="3:3" x14ac:dyDescent="0.4">
      <c r="C33" s="18"/>
    </row>
  </sheetData>
  <sheetProtection algorithmName="SHA-512" hashValue="AQtdqks6dhStz/PaTs++N/0zh3C4hbUVxIlOyGtz99fgkLsE5qoaUQpSPx8mTt5I5+vSkgU7w1i+ah2Of8WZDA==" saltValue="/LPPWpSSBubO66iiR5jzPw==" spinCount="100000" sheet="1" objects="1" scenarios="1"/>
  <mergeCells count="2">
    <mergeCell ref="B2:M2"/>
    <mergeCell ref="K19:L19"/>
  </mergeCells>
  <dataValidations count="1">
    <dataValidation type="list" allowBlank="1" showInputMessage="1" showErrorMessage="1" sqref="D20" xr:uid="{8B795DC3-2159-4E3A-947F-E36D52985FFF}">
      <formula1>"1,0,2,0,4,0"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Snowflake - Scone (Oil &amp; Egg)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 le Roux</dc:creator>
  <cp:lastModifiedBy>Theo le Roux</cp:lastModifiedBy>
  <dcterms:created xsi:type="dcterms:W3CDTF">2026-03-02T09:11:33Z</dcterms:created>
  <dcterms:modified xsi:type="dcterms:W3CDTF">2026-03-02T10:36:31Z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4fbe72-23a7-4007-8e96-00db4e256f7e_Enabled">
    <vt:lpwstr>true</vt:lpwstr>
  </property>
  <property fmtid="{D5CDD505-2E9C-101B-9397-08002B2CF9AE}" pid="3" name="MSIP_Label_4f4fbe72-23a7-4007-8e96-00db4e256f7e_SetDate">
    <vt:lpwstr>2026-03-02T10:36:27Z</vt:lpwstr>
  </property>
  <property fmtid="{D5CDD505-2E9C-101B-9397-08002B2CF9AE}" pid="4" name="MSIP_Label_4f4fbe72-23a7-4007-8e96-00db4e256f7e_Method">
    <vt:lpwstr>Privileged</vt:lpwstr>
  </property>
  <property fmtid="{D5CDD505-2E9C-101B-9397-08002B2CF9AE}" pid="5" name="MSIP_Label_4f4fbe72-23a7-4007-8e96-00db4e256f7e_Name">
    <vt:lpwstr>Unclassified</vt:lpwstr>
  </property>
  <property fmtid="{D5CDD505-2E9C-101B-9397-08002B2CF9AE}" pid="6" name="MSIP_Label_4f4fbe72-23a7-4007-8e96-00db4e256f7e_SiteId">
    <vt:lpwstr>9dba5762-30bc-450c-986e-507fdfd7e632</vt:lpwstr>
  </property>
  <property fmtid="{D5CDD505-2E9C-101B-9397-08002B2CF9AE}" pid="7" name="MSIP_Label_4f4fbe72-23a7-4007-8e96-00db4e256f7e_ActionId">
    <vt:lpwstr>d8756124-c227-4057-bb0d-a19ca67040d1</vt:lpwstr>
  </property>
  <property fmtid="{D5CDD505-2E9C-101B-9397-08002B2CF9AE}" pid="8" name="MSIP_Label_4f4fbe72-23a7-4007-8e96-00db4e256f7e_ContentBits">
    <vt:lpwstr>0</vt:lpwstr>
  </property>
  <property fmtid="{D5CDD505-2E9C-101B-9397-08002B2CF9AE}" pid="9" name="MSIP_Label_4f4fbe72-23a7-4007-8e96-00db4e256f7e_Tag">
    <vt:lpwstr>10, 0, 1, 1</vt:lpwstr>
  </property>
</Properties>
</file>